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9720" windowHeight="7320" tabRatio="946" activeTab="0"/>
  </bookViews>
  <sheets>
    <sheet name="Ronde buizen alle normen" sheetId="1" r:id="rId1"/>
    <sheet name="EN 10219-2" sheetId="2" r:id="rId2"/>
    <sheet name="EN 10210-2" sheetId="3" r:id="rId3"/>
    <sheet name="EN 10305-5" sheetId="4" r:id="rId4"/>
  </sheets>
  <definedNames/>
  <calcPr fullCalcOnLoad="1"/>
</workbook>
</file>

<file path=xl/sharedStrings.xml><?xml version="1.0" encoding="utf-8"?>
<sst xmlns="http://schemas.openxmlformats.org/spreadsheetml/2006/main" count="52" uniqueCount="20">
  <si>
    <t>Masse linéique M en kg/m:</t>
  </si>
  <si>
    <t>Rayon extérieur de calcul:</t>
  </si>
  <si>
    <t>Rayon intérieur de calcul:</t>
  </si>
  <si>
    <t>Hoogte H in mm:</t>
  </si>
  <si>
    <t>Breedte B in mm:</t>
  </si>
  <si>
    <t>Wanddikte T in mm:</t>
  </si>
  <si>
    <t>Massa M in kg/m:</t>
  </si>
  <si>
    <t>Lengte van de buis in m:</t>
  </si>
  <si>
    <t>hoeveelheid in stuks:</t>
  </si>
  <si>
    <t>Totaal gewicht in kg:</t>
  </si>
  <si>
    <t xml:space="preserve">GEWICHTSBEREKENING in kg/m : </t>
  </si>
  <si>
    <t>EN 10210-2 Oktober 1997</t>
  </si>
  <si>
    <t>Voor vierkante en rechthoekige koudgevormde profielen volgens</t>
  </si>
  <si>
    <t>EN 10219-2 Oktober 1997</t>
  </si>
  <si>
    <t>Voor vierkante en rechthoekige warmgevormde profielen volgens</t>
  </si>
  <si>
    <t>Voor ronde buizen in alle normeringen</t>
  </si>
  <si>
    <t>Uitwendige diameter D in mm:</t>
  </si>
  <si>
    <t>Voor vierkante en rechthoekige profielen volgens</t>
  </si>
  <si>
    <t xml:space="preserve">EN 10305-5 </t>
  </si>
  <si>
    <t>Revisie n°: 01 - 18/01/05                 Alle gegevens zijn gebaseerd op theoretische gewichten en kunnen per fabriek individueel verschillen.</t>
  </si>
</sst>
</file>

<file path=xl/styles.xml><?xml version="1.0" encoding="utf-8"?>
<styleSheet xmlns="http://schemas.openxmlformats.org/spreadsheetml/2006/main">
  <numFmts count="4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#,##0&quot; F&quot;;\-#,##0&quot; F&quot;"/>
    <numFmt numFmtId="193" formatCode="#,##0&quot; F&quot;;[Red]\-#,##0&quot; F&quot;"/>
    <numFmt numFmtId="194" formatCode="#,##0.00&quot; F&quot;;\-#,##0.00&quot; F&quot;"/>
    <numFmt numFmtId="195" formatCode="#,##0.00&quot; F&quot;;[Red]\-#,##0.00&quot; F&quot;"/>
    <numFmt numFmtId="196" formatCode="#,##0;\-#,##0"/>
    <numFmt numFmtId="197" formatCode="#,##0;[Red]\-#,##0"/>
    <numFmt numFmtId="198" formatCode="#,##0.00;\-#,##0.00"/>
    <numFmt numFmtId="199" formatCode="#,##0.00;[Red]\-#,##0.00"/>
    <numFmt numFmtId="200" formatCode="0.000"/>
    <numFmt numFmtId="201" formatCode="0.0"/>
  </numFmts>
  <fonts count="1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4"/>
      <color indexed="12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12"/>
      <name val="Arial"/>
      <family val="0"/>
    </font>
    <font>
      <b/>
      <sz val="12"/>
      <color indexed="12"/>
      <name val="Geneva"/>
      <family val="0"/>
    </font>
    <font>
      <i/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00" fontId="7" fillId="2" borderId="1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4" fillId="2" borderId="0" xfId="0" applyFont="1" applyFill="1" applyAlignment="1" applyProtection="1">
      <alignment horizontal="centerContinuous"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8" fillId="2" borderId="0" xfId="0" applyFont="1" applyFill="1" applyAlignment="1" applyProtection="1">
      <alignment horizontal="centerContinuous"/>
      <protection hidden="1"/>
    </xf>
    <xf numFmtId="0" fontId="8" fillId="0" borderId="0" xfId="0" applyFont="1" applyAlignment="1" applyProtection="1">
      <alignment horizontal="centerContinuous"/>
      <protection hidden="1"/>
    </xf>
    <xf numFmtId="0" fontId="0" fillId="2" borderId="0" xfId="0" applyFill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6" fillId="2" borderId="0" xfId="0" applyFont="1" applyFill="1" applyAlignment="1" applyProtection="1">
      <alignment/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/>
      <protection hidden="1"/>
    </xf>
    <xf numFmtId="0" fontId="9" fillId="2" borderId="0" xfId="0" applyFont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1" fontId="5" fillId="2" borderId="0" xfId="0" applyNumberFormat="1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 locked="0"/>
    </xf>
    <xf numFmtId="0" fontId="5" fillId="3" borderId="1" xfId="0" applyFont="1" applyFill="1" applyBorder="1" applyAlignment="1" applyProtection="1">
      <alignment horizontal="center"/>
      <protection hidden="1"/>
    </xf>
    <xf numFmtId="1" fontId="5" fillId="3" borderId="1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Followed Hyperlink" xfId="15"/>
    <cellStyle name="Hyperlink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95250</xdr:rowOff>
    </xdr:from>
    <xdr:to>
      <xdr:col>5</xdr:col>
      <xdr:colOff>304800</xdr:colOff>
      <xdr:row>5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95250"/>
          <a:ext cx="2695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95250</xdr:rowOff>
    </xdr:from>
    <xdr:to>
      <xdr:col>5</xdr:col>
      <xdr:colOff>304800</xdr:colOff>
      <xdr:row>5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95250"/>
          <a:ext cx="2695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95250</xdr:rowOff>
    </xdr:from>
    <xdr:to>
      <xdr:col>5</xdr:col>
      <xdr:colOff>304800</xdr:colOff>
      <xdr:row>5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95250"/>
          <a:ext cx="2695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57150</xdr:rowOff>
    </xdr:from>
    <xdr:to>
      <xdr:col>5</xdr:col>
      <xdr:colOff>209550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57150"/>
          <a:ext cx="24574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5</xdr:col>
      <xdr:colOff>304800</xdr:colOff>
      <xdr:row>5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0" y="95250"/>
          <a:ext cx="26955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8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18.25390625" style="0" customWidth="1"/>
    <col min="2" max="2" width="18.00390625" style="0" customWidth="1"/>
    <col min="3" max="3" width="12.75390625" style="0" customWidth="1"/>
    <col min="4" max="4" width="11.375" style="0" customWidth="1"/>
    <col min="5" max="5" width="7.25390625" style="0" customWidth="1"/>
    <col min="6" max="6" width="20.125" style="0" customWidth="1"/>
    <col min="7" max="7" width="12.75390625" style="0" customWidth="1"/>
    <col min="8" max="16384" width="11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2"/>
      <c r="J1" s="2"/>
      <c r="K1" s="2"/>
      <c r="L1" s="2"/>
    </row>
    <row r="2" spans="1:12" ht="12.75">
      <c r="A2" s="8"/>
      <c r="B2" s="8"/>
      <c r="C2" s="8"/>
      <c r="D2" s="8"/>
      <c r="E2" s="8"/>
      <c r="F2" s="8"/>
      <c r="G2" s="8"/>
      <c r="H2" s="8"/>
      <c r="I2" s="2"/>
      <c r="J2" s="2"/>
      <c r="K2" s="2"/>
      <c r="L2" s="2"/>
    </row>
    <row r="3" spans="1:12" ht="12.75">
      <c r="A3" s="8"/>
      <c r="B3" s="8"/>
      <c r="C3" s="8"/>
      <c r="D3" s="8"/>
      <c r="E3" s="8"/>
      <c r="F3" s="8"/>
      <c r="G3" s="8"/>
      <c r="H3" s="8"/>
      <c r="I3" s="2"/>
      <c r="J3" s="2"/>
      <c r="K3" s="2"/>
      <c r="L3" s="2"/>
    </row>
    <row r="4" spans="1:12" ht="12.75">
      <c r="A4" s="8"/>
      <c r="B4" s="8"/>
      <c r="C4" s="8"/>
      <c r="D4" s="8"/>
      <c r="E4" s="8"/>
      <c r="F4" s="8"/>
      <c r="G4" s="8"/>
      <c r="H4" s="8"/>
      <c r="I4" s="2"/>
      <c r="J4" s="2"/>
      <c r="K4" s="2"/>
      <c r="L4" s="2"/>
    </row>
    <row r="5" spans="1:12" ht="12.75">
      <c r="A5" s="8"/>
      <c r="B5" s="8"/>
      <c r="C5" s="8"/>
      <c r="D5" s="8"/>
      <c r="E5" s="8"/>
      <c r="F5" s="8"/>
      <c r="G5" s="8"/>
      <c r="H5" s="8"/>
      <c r="I5" s="2"/>
      <c r="J5" s="2"/>
      <c r="K5" s="2"/>
      <c r="L5" s="2"/>
    </row>
    <row r="6" spans="1:12" ht="18">
      <c r="A6" s="4"/>
      <c r="B6" s="5"/>
      <c r="C6" s="5"/>
      <c r="D6" s="5"/>
      <c r="E6" s="5"/>
      <c r="F6" s="5"/>
      <c r="G6" s="5"/>
      <c r="H6" s="5"/>
      <c r="I6" s="2"/>
      <c r="J6" s="2"/>
      <c r="K6" s="2"/>
      <c r="L6" s="2"/>
    </row>
    <row r="7" spans="1:12" ht="18">
      <c r="A7" s="4" t="s">
        <v>10</v>
      </c>
      <c r="B7" s="5"/>
      <c r="C7" s="5"/>
      <c r="D7" s="5"/>
      <c r="E7" s="5"/>
      <c r="F7" s="5"/>
      <c r="G7" s="5"/>
      <c r="H7" s="5"/>
      <c r="I7" s="2"/>
      <c r="J7" s="2"/>
      <c r="K7" s="2"/>
      <c r="L7" s="2"/>
    </row>
    <row r="8" spans="1:12" ht="15.75">
      <c r="A8" s="6" t="s">
        <v>15</v>
      </c>
      <c r="B8" s="5"/>
      <c r="C8" s="5"/>
      <c r="D8" s="5"/>
      <c r="E8" s="5"/>
      <c r="F8" s="5"/>
      <c r="G8" s="5"/>
      <c r="H8" s="5"/>
      <c r="I8" s="2"/>
      <c r="J8" s="2"/>
      <c r="K8" s="2"/>
      <c r="L8" s="2"/>
    </row>
    <row r="9" spans="1:12" ht="15.75">
      <c r="A9" s="6"/>
      <c r="B9" s="5"/>
      <c r="C9" s="5"/>
      <c r="D9" s="5"/>
      <c r="E9" s="5"/>
      <c r="F9" s="5"/>
      <c r="G9" s="5"/>
      <c r="H9" s="5"/>
      <c r="I9" s="2"/>
      <c r="J9" s="2"/>
      <c r="K9" s="2"/>
      <c r="L9" s="2"/>
    </row>
    <row r="10" spans="1:12" ht="15.75">
      <c r="A10" s="6"/>
      <c r="B10" s="5"/>
      <c r="C10" s="5"/>
      <c r="D10" s="5"/>
      <c r="E10" s="5"/>
      <c r="F10" s="5"/>
      <c r="G10" s="5"/>
      <c r="H10" s="5"/>
      <c r="I10" s="2"/>
      <c r="J10" s="2"/>
      <c r="K10" s="2"/>
      <c r="L10" s="2"/>
    </row>
    <row r="11" spans="1:12" ht="15.75">
      <c r="A11" s="6"/>
      <c r="B11" s="5"/>
      <c r="C11" s="21"/>
      <c r="D11" s="5"/>
      <c r="E11" s="5"/>
      <c r="F11" s="5"/>
      <c r="G11" s="5"/>
      <c r="H11" s="5"/>
      <c r="I11" s="2"/>
      <c r="J11" s="2"/>
      <c r="K11" s="2"/>
      <c r="L11" s="2"/>
    </row>
    <row r="12" spans="1:12" ht="12.75">
      <c r="A12" s="8"/>
      <c r="B12" s="8"/>
      <c r="C12" s="8"/>
      <c r="D12" s="8"/>
      <c r="E12" s="8"/>
      <c r="F12" s="8"/>
      <c r="G12" s="8"/>
      <c r="H12" s="8"/>
      <c r="I12" s="2"/>
      <c r="J12" s="2"/>
      <c r="K12" s="2"/>
      <c r="L12" s="2"/>
    </row>
    <row r="13" spans="1:12" ht="12.75">
      <c r="A13" s="8"/>
      <c r="B13" s="8"/>
      <c r="C13" s="8"/>
      <c r="D13" s="8"/>
      <c r="E13" s="8"/>
      <c r="F13" s="16"/>
      <c r="G13" s="8"/>
      <c r="H13" s="8"/>
      <c r="I13" s="2"/>
      <c r="J13" s="2"/>
      <c r="K13" s="2"/>
      <c r="L13" s="2"/>
    </row>
    <row r="14" spans="1:12" ht="12.75">
      <c r="A14" s="8"/>
      <c r="B14" s="8"/>
      <c r="C14" s="8"/>
      <c r="D14" s="8"/>
      <c r="E14" s="8"/>
      <c r="F14" s="8"/>
      <c r="G14" s="8"/>
      <c r="H14" s="8"/>
      <c r="I14" s="2"/>
      <c r="J14" s="2"/>
      <c r="K14" s="2"/>
      <c r="L14" s="2"/>
    </row>
    <row r="15" spans="1:12" ht="15.75">
      <c r="A15" s="9" t="s">
        <v>16</v>
      </c>
      <c r="B15" s="10"/>
      <c r="C15" s="24">
        <v>16</v>
      </c>
      <c r="D15" s="10"/>
      <c r="E15" s="9" t="s">
        <v>7</v>
      </c>
      <c r="F15" s="10"/>
      <c r="G15" s="24">
        <v>6</v>
      </c>
      <c r="H15" s="8"/>
      <c r="I15" s="2"/>
      <c r="J15" s="2"/>
      <c r="K15" s="2"/>
      <c r="L15" s="2"/>
    </row>
    <row r="16" spans="1:12" ht="15.75">
      <c r="A16" s="9" t="s">
        <v>5</v>
      </c>
      <c r="B16" s="10"/>
      <c r="C16" s="24">
        <v>1.5</v>
      </c>
      <c r="D16" s="10"/>
      <c r="E16" s="9" t="s">
        <v>8</v>
      </c>
      <c r="F16" s="10"/>
      <c r="G16" s="24">
        <v>6000</v>
      </c>
      <c r="H16" s="8"/>
      <c r="I16" s="2"/>
      <c r="J16" s="2"/>
      <c r="K16" s="2"/>
      <c r="L16" s="2"/>
    </row>
    <row r="17" spans="1:12" ht="15.75" hidden="1">
      <c r="A17" s="9" t="s">
        <v>0</v>
      </c>
      <c r="B17" s="10"/>
      <c r="C17" s="1">
        <f>(3.1416*(C15^2-(C15-2*C16)^2)/(4*10^2))*0.785</f>
        <v>0.5363889300000001</v>
      </c>
      <c r="D17" s="10"/>
      <c r="E17" s="10"/>
      <c r="F17" s="10"/>
      <c r="G17" s="10"/>
      <c r="H17" s="8"/>
      <c r="I17" s="2"/>
      <c r="J17" s="2"/>
      <c r="K17" s="2"/>
      <c r="L17" s="2"/>
    </row>
    <row r="18" spans="1:12" ht="15">
      <c r="A18" s="10"/>
      <c r="B18" s="10"/>
      <c r="C18" s="10"/>
      <c r="D18" s="10"/>
      <c r="E18" s="10"/>
      <c r="F18" s="10"/>
      <c r="G18" s="10"/>
      <c r="H18" s="8"/>
      <c r="I18" s="2"/>
      <c r="J18" s="2"/>
      <c r="K18" s="2"/>
      <c r="L18" s="2"/>
    </row>
    <row r="19" spans="1:12" ht="15.75">
      <c r="A19" s="9" t="s">
        <v>6</v>
      </c>
      <c r="B19" s="8"/>
      <c r="C19" s="25">
        <f>IF(C17&lt;1,ROUND(C17,3),IF(C17&lt;10,ROUND(C17,2),IF(C17&lt;100,ROUND(C17,1),ROUND(C17,0))))</f>
        <v>0.536</v>
      </c>
      <c r="D19" s="10"/>
      <c r="E19" s="9" t="s">
        <v>9</v>
      </c>
      <c r="F19" s="10"/>
      <c r="G19" s="26">
        <f>C19*G15*G16</f>
        <v>19296</v>
      </c>
      <c r="H19" s="8"/>
      <c r="I19" s="2"/>
      <c r="J19" s="2"/>
      <c r="K19" s="2"/>
      <c r="L19" s="2"/>
    </row>
    <row r="20" spans="1:12" ht="15.75">
      <c r="A20" s="9"/>
      <c r="B20" s="8"/>
      <c r="C20" s="22"/>
      <c r="D20" s="10"/>
      <c r="E20" s="9"/>
      <c r="F20" s="10"/>
      <c r="G20" s="23"/>
      <c r="H20" s="8"/>
      <c r="I20" s="2"/>
      <c r="J20" s="2"/>
      <c r="K20" s="2"/>
      <c r="L20" s="2"/>
    </row>
    <row r="21" spans="1:12" ht="12.75">
      <c r="A21" s="13"/>
      <c r="B21" s="8"/>
      <c r="C21" s="14"/>
      <c r="D21" s="8"/>
      <c r="E21" s="13"/>
      <c r="F21" s="8"/>
      <c r="G21" s="14"/>
      <c r="H21" s="8"/>
      <c r="I21" s="2"/>
      <c r="J21" s="2"/>
      <c r="K21" s="2"/>
      <c r="L21" s="2"/>
    </row>
    <row r="22" spans="1:8" s="2" customFormat="1" ht="12.75">
      <c r="A22" s="19" t="s">
        <v>19</v>
      </c>
      <c r="B22" s="8"/>
      <c r="C22" s="8"/>
      <c r="D22" s="8"/>
      <c r="E22" s="8"/>
      <c r="F22" s="8"/>
      <c r="G22" s="20"/>
      <c r="H22" s="8"/>
    </row>
    <row r="23" spans="1:8" s="2" customFormat="1" ht="12.75">
      <c r="A23" s="8"/>
      <c r="B23" s="8"/>
      <c r="C23" s="8"/>
      <c r="D23" s="8"/>
      <c r="E23" s="8"/>
      <c r="F23" s="8"/>
      <c r="G23" s="8"/>
      <c r="H23" s="8"/>
    </row>
    <row r="24" spans="1:8" s="2" customFormat="1" ht="12.75">
      <c r="A24" s="8"/>
      <c r="B24" s="8"/>
      <c r="C24" s="8"/>
      <c r="D24" s="8"/>
      <c r="E24" s="8"/>
      <c r="F24" s="8"/>
      <c r="G24" s="8"/>
      <c r="H24" s="8"/>
    </row>
    <row r="25" spans="1:8" s="2" customFormat="1" ht="12.75">
      <c r="A25" s="8"/>
      <c r="B25"/>
      <c r="C25" s="8"/>
      <c r="D25" s="8"/>
      <c r="E25" s="8"/>
      <c r="F25" s="8"/>
      <c r="G25" s="8"/>
      <c r="H25" s="8"/>
    </row>
    <row r="26" spans="1:8" s="2" customFormat="1" ht="12.75">
      <c r="A26" s="8"/>
      <c r="B26" s="8"/>
      <c r="C26" s="8"/>
      <c r="D26" s="8"/>
      <c r="E26" s="8"/>
      <c r="F26" s="8"/>
      <c r="G26" s="8"/>
      <c r="H26" s="8"/>
    </row>
    <row r="27" spans="1:8" s="2" customFormat="1" ht="12.75">
      <c r="A27" s="8"/>
      <c r="B27" s="8"/>
      <c r="C27" s="8"/>
      <c r="D27" s="8"/>
      <c r="E27" s="8"/>
      <c r="F27" s="8"/>
      <c r="G27" s="8"/>
      <c r="H27" s="8"/>
    </row>
    <row r="28" spans="1:8" s="2" customFormat="1" ht="12.75">
      <c r="A28" s="8"/>
      <c r="B28" s="8"/>
      <c r="C28" s="8"/>
      <c r="D28" s="8"/>
      <c r="E28" s="8"/>
      <c r="F28" s="8"/>
      <c r="G28" s="8"/>
      <c r="H28" s="8"/>
    </row>
    <row r="29" spans="1:8" s="2" customFormat="1" ht="12.75">
      <c r="A29" s="8"/>
      <c r="B29" s="8"/>
      <c r="C29" s="8"/>
      <c r="D29" s="8"/>
      <c r="E29" s="8"/>
      <c r="F29" s="8"/>
      <c r="G29" s="8"/>
      <c r="H29" s="8"/>
    </row>
    <row r="30" spans="1:8" s="2" customFormat="1" ht="12.75">
      <c r="A30" s="8"/>
      <c r="B30" s="8"/>
      <c r="C30" s="8"/>
      <c r="D30" s="8"/>
      <c r="E30" s="8"/>
      <c r="F30" s="8"/>
      <c r="G30" s="8"/>
      <c r="H30" s="8"/>
    </row>
    <row r="31" spans="1:8" s="2" customFormat="1" ht="12.75">
      <c r="A31" s="8"/>
      <c r="B31" s="8"/>
      <c r="C31" s="8"/>
      <c r="D31" s="8"/>
      <c r="E31" s="8"/>
      <c r="F31" s="8"/>
      <c r="G31" s="8"/>
      <c r="H31" s="8"/>
    </row>
    <row r="32" spans="1:8" s="2" customFormat="1" ht="12.75">
      <c r="A32" s="8"/>
      <c r="B32" s="8"/>
      <c r="C32" s="8"/>
      <c r="D32" s="8"/>
      <c r="E32" s="8"/>
      <c r="F32" s="8"/>
      <c r="G32" s="8"/>
      <c r="H32" s="8"/>
    </row>
    <row r="33" spans="1:8" s="2" customFormat="1" ht="12.75">
      <c r="A33" s="8"/>
      <c r="B33" s="8"/>
      <c r="C33" s="8"/>
      <c r="D33" s="8"/>
      <c r="E33" s="8"/>
      <c r="F33" s="8"/>
      <c r="G33" s="8"/>
      <c r="H33" s="8"/>
    </row>
    <row r="34" spans="1:8" s="2" customFormat="1" ht="12.75">
      <c r="A34" s="8"/>
      <c r="B34" s="8"/>
      <c r="C34" s="8"/>
      <c r="D34" s="8"/>
      <c r="E34" s="8"/>
      <c r="F34" s="8"/>
      <c r="G34" s="8"/>
      <c r="H34" s="8"/>
    </row>
    <row r="35" spans="1:8" s="2" customFormat="1" ht="12.75">
      <c r="A35" s="8"/>
      <c r="B35" s="8"/>
      <c r="C35" s="8"/>
      <c r="D35" s="8"/>
      <c r="E35" s="8"/>
      <c r="F35" s="8"/>
      <c r="G35" s="8"/>
      <c r="H35" s="8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</sheetData>
  <sheetProtection password="8BE0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C21" sqref="C21"/>
    </sheetView>
  </sheetViews>
  <sheetFormatPr defaultColWidth="9.00390625" defaultRowHeight="12.75"/>
  <cols>
    <col min="1" max="1" width="18.25390625" style="0" customWidth="1"/>
    <col min="2" max="2" width="18.00390625" style="0" customWidth="1"/>
    <col min="3" max="3" width="12.75390625" style="0" customWidth="1"/>
    <col min="4" max="4" width="11.375" style="0" customWidth="1"/>
    <col min="5" max="5" width="7.25390625" style="0" customWidth="1"/>
    <col min="6" max="6" width="20.125" style="0" customWidth="1"/>
    <col min="7" max="7" width="12.75390625" style="0" customWidth="1"/>
    <col min="8" max="16384" width="11.375" style="0" customWidth="1"/>
  </cols>
  <sheetData>
    <row r="1" spans="1:8" ht="12.75">
      <c r="A1" s="8"/>
      <c r="B1" s="8"/>
      <c r="C1" s="8"/>
      <c r="D1" s="8"/>
      <c r="E1" s="8"/>
      <c r="F1" s="8"/>
      <c r="G1" s="8"/>
      <c r="H1" s="8"/>
    </row>
    <row r="2" spans="1:8" ht="12.75">
      <c r="A2" s="8"/>
      <c r="B2" s="8"/>
      <c r="C2" s="8"/>
      <c r="D2" s="8"/>
      <c r="E2" s="8"/>
      <c r="F2" s="8"/>
      <c r="G2" s="8"/>
      <c r="H2" s="8"/>
    </row>
    <row r="3" spans="1:8" ht="12.75">
      <c r="A3" s="8"/>
      <c r="B3" s="8"/>
      <c r="C3" s="8"/>
      <c r="D3" s="8"/>
      <c r="E3" s="8"/>
      <c r="F3" s="8"/>
      <c r="G3" s="8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2.75">
      <c r="A5" s="8"/>
      <c r="B5" s="8"/>
      <c r="C5" s="8"/>
      <c r="D5" s="8"/>
      <c r="E5" s="8"/>
      <c r="F5" s="8"/>
      <c r="G5" s="8"/>
      <c r="H5" s="8"/>
    </row>
    <row r="6" spans="1:8" ht="18">
      <c r="A6" s="4"/>
      <c r="B6" s="5"/>
      <c r="C6" s="5"/>
      <c r="D6" s="5"/>
      <c r="E6" s="5"/>
      <c r="F6" s="5"/>
      <c r="G6" s="5"/>
      <c r="H6" s="5"/>
    </row>
    <row r="7" spans="1:8" ht="18">
      <c r="A7" s="4" t="s">
        <v>10</v>
      </c>
      <c r="B7" s="5"/>
      <c r="C7" s="5"/>
      <c r="D7" s="5"/>
      <c r="E7" s="5"/>
      <c r="F7" s="5"/>
      <c r="G7" s="5"/>
      <c r="H7" s="5"/>
    </row>
    <row r="8" spans="1:8" ht="15.75">
      <c r="A8" s="6" t="s">
        <v>12</v>
      </c>
      <c r="B8" s="5"/>
      <c r="C8" s="5"/>
      <c r="D8" s="5"/>
      <c r="E8" s="5"/>
      <c r="F8" s="5"/>
      <c r="G8" s="5"/>
      <c r="H8" s="5"/>
    </row>
    <row r="9" spans="1:8" ht="15.75">
      <c r="A9" s="7" t="s">
        <v>13</v>
      </c>
      <c r="B9" s="5"/>
      <c r="C9" s="5"/>
      <c r="D9" s="5"/>
      <c r="E9" s="5"/>
      <c r="F9" s="5"/>
      <c r="G9" s="5"/>
      <c r="H9" s="5"/>
    </row>
    <row r="11" spans="1:8" ht="15.75">
      <c r="A11" s="7"/>
      <c r="B11" s="15"/>
      <c r="C11" s="15"/>
      <c r="D11" s="15"/>
      <c r="E11" s="15"/>
      <c r="F11" s="15"/>
      <c r="G11" s="15"/>
      <c r="H11" s="15"/>
    </row>
    <row r="12" spans="1:8" ht="12.75">
      <c r="A12" s="16"/>
      <c r="B12" s="16"/>
      <c r="C12" s="16"/>
      <c r="D12" s="16"/>
      <c r="E12" s="16"/>
      <c r="F12" s="16"/>
      <c r="G12" s="16"/>
      <c r="H12" s="16"/>
    </row>
    <row r="13" spans="1:8" ht="12.75">
      <c r="A13" s="16"/>
      <c r="B13" s="16"/>
      <c r="C13" s="16"/>
      <c r="D13" s="16"/>
      <c r="E13" s="16"/>
      <c r="F13" s="16"/>
      <c r="G13" s="16"/>
      <c r="H13" s="16"/>
    </row>
    <row r="14" spans="1:8" ht="15.75">
      <c r="A14" s="9" t="s">
        <v>3</v>
      </c>
      <c r="B14" s="10"/>
      <c r="C14" s="24">
        <v>120</v>
      </c>
      <c r="D14" s="17"/>
      <c r="E14" s="17"/>
      <c r="F14" s="17"/>
      <c r="G14" s="17"/>
      <c r="H14" s="16"/>
    </row>
    <row r="15" spans="1:8" ht="15.75">
      <c r="A15" s="9" t="s">
        <v>4</v>
      </c>
      <c r="B15" s="10"/>
      <c r="C15" s="24">
        <v>50</v>
      </c>
      <c r="D15" s="17"/>
      <c r="E15" s="9" t="s">
        <v>7</v>
      </c>
      <c r="F15" s="10"/>
      <c r="G15" s="24">
        <v>9</v>
      </c>
      <c r="H15" s="16"/>
    </row>
    <row r="16" spans="1:8" ht="15.75">
      <c r="A16" s="9" t="s">
        <v>5</v>
      </c>
      <c r="B16" s="10"/>
      <c r="C16" s="24">
        <v>3</v>
      </c>
      <c r="D16" s="17"/>
      <c r="E16" s="9" t="s">
        <v>8</v>
      </c>
      <c r="F16" s="10"/>
      <c r="G16" s="24">
        <v>1300</v>
      </c>
      <c r="H16" s="16"/>
    </row>
    <row r="17" spans="1:8" ht="15.75" hidden="1">
      <c r="A17" s="9" t="s">
        <v>1</v>
      </c>
      <c r="B17" s="10"/>
      <c r="C17" s="18">
        <f>IF(C16&lt;=1.5,1,IF(C16&lt;=6,2,IF(C16&lt;=10,2.5,3)))*C16</f>
        <v>6</v>
      </c>
      <c r="D17" s="17"/>
      <c r="E17" s="10"/>
      <c r="F17" s="10"/>
      <c r="G17" s="17"/>
      <c r="H17" s="16"/>
    </row>
    <row r="18" spans="1:8" ht="15.75" hidden="1">
      <c r="A18" s="9" t="s">
        <v>2</v>
      </c>
      <c r="B18" s="10"/>
      <c r="C18" s="18">
        <f>IF(C16&lt;=6,1,IF(C16&lt;=10,1.5,2))*C16</f>
        <v>3</v>
      </c>
      <c r="D18" s="17"/>
      <c r="E18" s="10"/>
      <c r="F18" s="10"/>
      <c r="G18" s="17"/>
      <c r="H18" s="16"/>
    </row>
    <row r="19" spans="1:8" ht="15.75" hidden="1">
      <c r="A19" s="9" t="s">
        <v>0</v>
      </c>
      <c r="B19" s="10"/>
      <c r="C19" s="1">
        <f>(1/10^2*(2*C16*(C15+C14-2*C16)-(4-3.1416)*(C17^2-C18^2))*0.785)</f>
        <v>7.5424621200000015</v>
      </c>
      <c r="D19" s="17"/>
      <c r="E19" s="10"/>
      <c r="F19" s="10"/>
      <c r="G19" s="17"/>
      <c r="H19" s="16"/>
    </row>
    <row r="20" spans="1:8" ht="15">
      <c r="A20" s="10"/>
      <c r="B20" s="10"/>
      <c r="C20" s="17"/>
      <c r="D20" s="17"/>
      <c r="E20" s="10"/>
      <c r="F20" s="10"/>
      <c r="G20" s="17"/>
      <c r="H20" s="16"/>
    </row>
    <row r="21" spans="1:8" ht="15.75">
      <c r="A21" s="9" t="s">
        <v>6</v>
      </c>
      <c r="B21" s="8"/>
      <c r="C21" s="25">
        <f>IF(C19&lt;1,ROUND(C19,3),IF(C19&lt;10,ROUND(C19,2),IF(C19&lt;100,ROUND(C19,1),ROUND(C19,0))))</f>
        <v>7.54</v>
      </c>
      <c r="D21" s="17"/>
      <c r="E21" s="9" t="s">
        <v>9</v>
      </c>
      <c r="F21" s="10"/>
      <c r="G21" s="26">
        <f>C21*G15*G16</f>
        <v>88218</v>
      </c>
      <c r="H21" s="16"/>
    </row>
    <row r="22" spans="1:8" ht="12.75">
      <c r="A22" s="19"/>
      <c r="B22" s="8"/>
      <c r="C22" s="8"/>
      <c r="D22" s="8"/>
      <c r="E22" s="8"/>
      <c r="F22" s="8"/>
      <c r="G22" s="20"/>
      <c r="H22" s="16"/>
    </row>
    <row r="23" spans="1:8" ht="12.75">
      <c r="A23" s="19" t="s">
        <v>19</v>
      </c>
      <c r="B23" s="8"/>
      <c r="C23" s="8"/>
      <c r="D23" s="8"/>
      <c r="E23" s="8"/>
      <c r="F23" s="8"/>
      <c r="G23" s="20"/>
      <c r="H23" s="16"/>
    </row>
    <row r="24" spans="1:8" ht="12.75">
      <c r="A24" s="16"/>
      <c r="B24" s="16"/>
      <c r="C24" s="16"/>
      <c r="D24" s="16"/>
      <c r="E24" s="16"/>
      <c r="F24" s="16"/>
      <c r="G24" s="16"/>
      <c r="H24" s="16"/>
    </row>
    <row r="25" spans="1:8" ht="12.75">
      <c r="A25" s="16"/>
      <c r="B25" s="16"/>
      <c r="C25" s="16"/>
      <c r="D25" s="16"/>
      <c r="E25" s="16"/>
      <c r="F25" s="16"/>
      <c r="G25" s="16"/>
      <c r="H25" s="16"/>
    </row>
    <row r="26" spans="1:8" ht="12.75">
      <c r="A26" s="16"/>
      <c r="B26" s="16"/>
      <c r="C26" s="16"/>
      <c r="D26" s="16"/>
      <c r="E26" s="16"/>
      <c r="F26" s="16"/>
      <c r="G26" s="16"/>
      <c r="H26" s="16"/>
    </row>
    <row r="27" spans="1:8" ht="12.75">
      <c r="A27" s="16"/>
      <c r="B27" s="16"/>
      <c r="C27" s="16"/>
      <c r="D27" s="16"/>
      <c r="E27" s="16"/>
      <c r="F27" s="16"/>
      <c r="G27" s="16"/>
      <c r="H27" s="16"/>
    </row>
    <row r="28" spans="1:8" ht="12.75">
      <c r="A28" s="16"/>
      <c r="B28" s="16"/>
      <c r="C28" s="16"/>
      <c r="D28" s="16"/>
      <c r="E28" s="16"/>
      <c r="F28" s="16"/>
      <c r="G28" s="16"/>
      <c r="H28" s="16"/>
    </row>
    <row r="29" spans="1:8" ht="12.75">
      <c r="A29" s="16"/>
      <c r="B29" s="16"/>
      <c r="C29" s="16"/>
      <c r="D29" s="16"/>
      <c r="E29" s="16"/>
      <c r="F29" s="16"/>
      <c r="G29" s="16"/>
      <c r="H29" s="16"/>
    </row>
    <row r="30" spans="1:8" ht="12.75">
      <c r="A30" s="16"/>
      <c r="B30" s="16"/>
      <c r="C30" s="16"/>
      <c r="D30" s="16"/>
      <c r="E30" s="16"/>
      <c r="F30" s="16"/>
      <c r="G30" s="16"/>
      <c r="H30" s="16"/>
    </row>
    <row r="31" spans="1:8" ht="12.75">
      <c r="A31" s="16"/>
      <c r="B31" s="16"/>
      <c r="C31" s="16"/>
      <c r="D31" s="16"/>
      <c r="E31" s="16"/>
      <c r="F31" s="16"/>
      <c r="G31" s="16"/>
      <c r="H31" s="16"/>
    </row>
  </sheetData>
  <sheetProtection password="8BE0" sheet="1" objects="1" scenarios="1"/>
  <printOptions headings="1"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&amp;C&amp;F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workbookViewId="0" topLeftCell="A1">
      <selection activeCell="C21" sqref="C21"/>
    </sheetView>
  </sheetViews>
  <sheetFormatPr defaultColWidth="9.00390625" defaultRowHeight="12.75"/>
  <cols>
    <col min="1" max="1" width="18.25390625" style="0" customWidth="1"/>
    <col min="2" max="2" width="18.00390625" style="0" customWidth="1"/>
    <col min="3" max="3" width="12.75390625" style="0" customWidth="1"/>
    <col min="4" max="4" width="11.375" style="0" customWidth="1"/>
    <col min="5" max="5" width="7.25390625" style="0" customWidth="1"/>
    <col min="6" max="6" width="20.125" style="0" customWidth="1"/>
    <col min="7" max="7" width="12.75390625" style="0" customWidth="1"/>
    <col min="8" max="16384" width="11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2"/>
      <c r="J1" s="2"/>
      <c r="K1" s="2"/>
      <c r="L1" s="2"/>
    </row>
    <row r="2" spans="1:12" ht="12.75">
      <c r="A2" s="8"/>
      <c r="B2" s="8"/>
      <c r="C2" s="8"/>
      <c r="D2" s="8"/>
      <c r="E2" s="8"/>
      <c r="F2" s="8"/>
      <c r="G2" s="8"/>
      <c r="H2" s="8"/>
      <c r="I2" s="2"/>
      <c r="J2" s="2"/>
      <c r="K2" s="2"/>
      <c r="L2" s="2"/>
    </row>
    <row r="3" spans="1:12" ht="12.75">
      <c r="A3" s="8"/>
      <c r="B3" s="8"/>
      <c r="C3" s="8"/>
      <c r="D3" s="8"/>
      <c r="E3" s="8"/>
      <c r="F3" s="8"/>
      <c r="G3" s="8"/>
      <c r="H3" s="8"/>
      <c r="I3" s="2"/>
      <c r="J3" s="2"/>
      <c r="K3" s="2"/>
      <c r="L3" s="2"/>
    </row>
    <row r="4" spans="1:12" ht="12.75">
      <c r="A4" s="8"/>
      <c r="B4" s="8"/>
      <c r="C4" s="8"/>
      <c r="D4" s="8"/>
      <c r="E4" s="8"/>
      <c r="F4" s="8"/>
      <c r="G4" s="8"/>
      <c r="H4" s="8"/>
      <c r="I4" s="2"/>
      <c r="J4" s="2"/>
      <c r="K4" s="2"/>
      <c r="L4" s="2"/>
    </row>
    <row r="5" spans="1:12" ht="12.75">
      <c r="A5" s="8"/>
      <c r="B5" s="8"/>
      <c r="C5" s="8"/>
      <c r="D5" s="8"/>
      <c r="E5" s="8"/>
      <c r="F5" s="8"/>
      <c r="G5" s="8"/>
      <c r="H5" s="8"/>
      <c r="I5" s="2"/>
      <c r="J5" s="2"/>
      <c r="K5" s="2"/>
      <c r="L5" s="2"/>
    </row>
    <row r="6" spans="1:12" ht="18">
      <c r="A6" s="4"/>
      <c r="B6" s="5"/>
      <c r="C6" s="5"/>
      <c r="D6" s="5"/>
      <c r="E6" s="5"/>
      <c r="F6" s="5"/>
      <c r="G6" s="5"/>
      <c r="H6" s="5"/>
      <c r="I6" s="2"/>
      <c r="J6" s="2"/>
      <c r="K6" s="2"/>
      <c r="L6" s="2"/>
    </row>
    <row r="7" spans="1:12" ht="18">
      <c r="A7" s="4" t="s">
        <v>10</v>
      </c>
      <c r="B7" s="5"/>
      <c r="C7" s="5"/>
      <c r="D7" s="5"/>
      <c r="E7" s="5"/>
      <c r="F7" s="5"/>
      <c r="G7" s="5"/>
      <c r="H7" s="5"/>
      <c r="I7" s="2"/>
      <c r="J7" s="2"/>
      <c r="K7" s="2"/>
      <c r="L7" s="2"/>
    </row>
    <row r="8" spans="1:12" ht="15.75">
      <c r="A8" s="6" t="s">
        <v>14</v>
      </c>
      <c r="B8" s="5"/>
      <c r="C8" s="5"/>
      <c r="D8" s="5"/>
      <c r="E8" s="5"/>
      <c r="F8" s="5"/>
      <c r="G8" s="5"/>
      <c r="H8" s="5"/>
      <c r="I8" s="2"/>
      <c r="J8" s="2"/>
      <c r="K8" s="2"/>
      <c r="L8" s="2"/>
    </row>
    <row r="9" spans="1:12" ht="15.75">
      <c r="A9" s="7" t="s">
        <v>11</v>
      </c>
      <c r="B9" s="5"/>
      <c r="C9" s="5"/>
      <c r="D9" s="5"/>
      <c r="E9" s="5"/>
      <c r="F9" s="5"/>
      <c r="G9" s="5"/>
      <c r="H9" s="5"/>
      <c r="I9" s="2"/>
      <c r="J9" s="2"/>
      <c r="K9" s="2"/>
      <c r="L9" s="2"/>
    </row>
    <row r="10" spans="1:12" ht="15.75">
      <c r="A10" s="6"/>
      <c r="B10" s="5"/>
      <c r="C10" s="5"/>
      <c r="D10" s="5"/>
      <c r="E10" s="5"/>
      <c r="F10" s="5"/>
      <c r="G10" s="5"/>
      <c r="H10" s="5"/>
      <c r="I10" s="2"/>
      <c r="J10" s="2"/>
      <c r="K10" s="2"/>
      <c r="L10" s="2"/>
    </row>
    <row r="11" spans="1:12" ht="12.75">
      <c r="A11" s="8"/>
      <c r="B11" s="8"/>
      <c r="C11" s="8"/>
      <c r="D11" s="8"/>
      <c r="E11" s="8"/>
      <c r="F11" s="8"/>
      <c r="G11" s="8"/>
      <c r="H11" s="8"/>
      <c r="I11" s="2"/>
      <c r="J11" s="2"/>
      <c r="K11" s="2"/>
      <c r="L11" s="2"/>
    </row>
    <row r="12" spans="1:12" ht="12.75">
      <c r="A12" s="8"/>
      <c r="B12" s="8"/>
      <c r="C12" s="8"/>
      <c r="D12" s="8"/>
      <c r="E12" s="8"/>
      <c r="F12" s="8"/>
      <c r="G12" s="8"/>
      <c r="H12" s="8"/>
      <c r="I12" s="2"/>
      <c r="J12" s="2"/>
      <c r="K12" s="2"/>
      <c r="L12" s="2"/>
    </row>
    <row r="13" spans="1:12" ht="12.75">
      <c r="A13" s="8"/>
      <c r="B13" s="8"/>
      <c r="C13" s="8"/>
      <c r="D13" s="8"/>
      <c r="E13" s="8"/>
      <c r="F13" s="8"/>
      <c r="G13" s="8"/>
      <c r="H13" s="8"/>
      <c r="I13" s="2"/>
      <c r="J13" s="2"/>
      <c r="K13" s="2"/>
      <c r="L13" s="2"/>
    </row>
    <row r="14" spans="1:12" ht="15.75">
      <c r="A14" s="9" t="s">
        <v>3</v>
      </c>
      <c r="B14" s="10"/>
      <c r="C14" s="24">
        <v>12</v>
      </c>
      <c r="D14" s="10"/>
      <c r="E14" s="10"/>
      <c r="F14" s="10"/>
      <c r="G14" s="10"/>
      <c r="H14" s="8"/>
      <c r="I14" s="2"/>
      <c r="J14" s="2"/>
      <c r="K14" s="2"/>
      <c r="L14" s="2"/>
    </row>
    <row r="15" spans="1:12" ht="15.75">
      <c r="A15" s="9" t="s">
        <v>4</v>
      </c>
      <c r="B15" s="10"/>
      <c r="C15" s="24">
        <v>25</v>
      </c>
      <c r="D15" s="10"/>
      <c r="E15" s="9" t="s">
        <v>7</v>
      </c>
      <c r="F15" s="10"/>
      <c r="G15" s="24">
        <v>11.1</v>
      </c>
      <c r="H15" s="8"/>
      <c r="I15" s="2"/>
      <c r="J15" s="2"/>
      <c r="K15" s="2"/>
      <c r="L15" s="2"/>
    </row>
    <row r="16" spans="1:12" ht="15.75">
      <c r="A16" s="9" t="s">
        <v>5</v>
      </c>
      <c r="B16" s="10"/>
      <c r="C16" s="24">
        <v>3</v>
      </c>
      <c r="D16" s="10"/>
      <c r="E16" s="9" t="s">
        <v>8</v>
      </c>
      <c r="F16" s="10"/>
      <c r="G16" s="24">
        <v>540</v>
      </c>
      <c r="H16" s="8"/>
      <c r="I16" s="2"/>
      <c r="J16" s="2"/>
      <c r="K16" s="2"/>
      <c r="L16" s="2"/>
    </row>
    <row r="17" spans="1:12" ht="15.75" hidden="1">
      <c r="A17" s="9" t="s">
        <v>1</v>
      </c>
      <c r="B17" s="10"/>
      <c r="C17" s="11">
        <f>1.5*C16</f>
        <v>4.5</v>
      </c>
      <c r="D17" s="10"/>
      <c r="E17" s="10"/>
      <c r="F17" s="10"/>
      <c r="G17" s="10"/>
      <c r="H17" s="8"/>
      <c r="I17" s="2"/>
      <c r="J17" s="2"/>
      <c r="K17" s="2"/>
      <c r="L17" s="2"/>
    </row>
    <row r="18" spans="1:12" ht="15.75" hidden="1">
      <c r="A18" s="9" t="s">
        <v>2</v>
      </c>
      <c r="B18" s="10"/>
      <c r="C18" s="11">
        <f>1*C16</f>
        <v>3</v>
      </c>
      <c r="D18" s="10"/>
      <c r="E18" s="10"/>
      <c r="F18" s="10"/>
      <c r="G18" s="10"/>
      <c r="H18" s="8"/>
      <c r="I18" s="2"/>
      <c r="J18" s="2"/>
      <c r="K18" s="2"/>
      <c r="L18" s="2"/>
    </row>
    <row r="19" spans="1:12" ht="15.75" hidden="1">
      <c r="A19" s="9" t="s">
        <v>0</v>
      </c>
      <c r="B19" s="10"/>
      <c r="C19" s="1">
        <f>(1/10^2*(2*C16*(C15+C14-2*C16)-(4-3.1416)*(C17^2-C18^2))*0.785)</f>
        <v>1.3842925499999998</v>
      </c>
      <c r="D19" s="10"/>
      <c r="E19" s="10"/>
      <c r="F19" s="10"/>
      <c r="G19" s="10"/>
      <c r="H19" s="8"/>
      <c r="I19" s="2"/>
      <c r="J19" s="2"/>
      <c r="K19" s="2"/>
      <c r="L19" s="2"/>
    </row>
    <row r="20" spans="1:12" ht="15">
      <c r="A20" s="10"/>
      <c r="B20" s="10"/>
      <c r="C20" s="10"/>
      <c r="D20" s="10"/>
      <c r="E20" s="10"/>
      <c r="F20" s="10"/>
      <c r="G20" s="10"/>
      <c r="H20" s="8"/>
      <c r="I20" s="2"/>
      <c r="J20" s="2"/>
      <c r="K20" s="2"/>
      <c r="L20" s="2"/>
    </row>
    <row r="21" spans="1:12" ht="15.75">
      <c r="A21" s="9" t="s">
        <v>6</v>
      </c>
      <c r="B21" s="8"/>
      <c r="C21" s="25">
        <f>IF(C19&lt;1,ROUND(C19,3),IF(C19&lt;10,ROUND(C19,2),IF(C19&lt;100,ROUND(C19,1),ROUND(C19,0))))</f>
        <v>1.38</v>
      </c>
      <c r="D21" s="10"/>
      <c r="E21" s="9" t="s">
        <v>9</v>
      </c>
      <c r="F21" s="10"/>
      <c r="G21" s="26">
        <f>C21*G15*G16</f>
        <v>8271.72</v>
      </c>
      <c r="H21" s="8"/>
      <c r="I21" s="2"/>
      <c r="J21" s="2"/>
      <c r="K21" s="2"/>
      <c r="L21" s="2"/>
    </row>
    <row r="22" spans="1:8" s="2" customFormat="1" ht="12.75">
      <c r="A22" s="8"/>
      <c r="B22" s="8"/>
      <c r="C22" s="8"/>
      <c r="D22" s="8"/>
      <c r="E22" s="8"/>
      <c r="F22" s="8"/>
      <c r="G22" s="8"/>
      <c r="H22" s="8"/>
    </row>
    <row r="23" spans="1:8" s="2" customFormat="1" ht="12.75">
      <c r="A23" s="19" t="s">
        <v>19</v>
      </c>
      <c r="B23" s="8"/>
      <c r="C23" s="8"/>
      <c r="D23" s="8"/>
      <c r="E23" s="8"/>
      <c r="F23" s="8"/>
      <c r="G23" s="20"/>
      <c r="H23" s="8"/>
    </row>
    <row r="24" spans="1:8" s="2" customFormat="1" ht="12.75">
      <c r="A24" s="8"/>
      <c r="B24" s="8"/>
      <c r="C24" s="8"/>
      <c r="D24" s="8"/>
      <c r="E24" s="8"/>
      <c r="F24" s="8"/>
      <c r="G24" s="8"/>
      <c r="H24" s="8"/>
    </row>
    <row r="25" spans="1:8" s="2" customFormat="1" ht="12.75">
      <c r="A25" s="8"/>
      <c r="B25" s="8"/>
      <c r="C25" s="8"/>
      <c r="D25" s="8"/>
      <c r="E25" s="8"/>
      <c r="F25" s="8"/>
      <c r="G25" s="8"/>
      <c r="H25" s="8"/>
    </row>
    <row r="26" spans="1:8" s="2" customFormat="1" ht="12.75">
      <c r="A26" s="8"/>
      <c r="B26" s="8"/>
      <c r="C26" s="8"/>
      <c r="D26" s="8"/>
      <c r="E26" s="8"/>
      <c r="F26" s="8"/>
      <c r="G26" s="8"/>
      <c r="H26" s="8"/>
    </row>
    <row r="27" spans="1:8" s="2" customFormat="1" ht="12.75">
      <c r="A27" s="8"/>
      <c r="B27" s="8"/>
      <c r="C27" s="8"/>
      <c r="D27" s="8"/>
      <c r="E27" s="8"/>
      <c r="F27" s="8"/>
      <c r="G27" s="8"/>
      <c r="H27" s="8"/>
    </row>
    <row r="28" spans="1:8" s="2" customFormat="1" ht="12.75">
      <c r="A28" s="8"/>
      <c r="B28" s="8"/>
      <c r="C28" s="8"/>
      <c r="D28" s="8"/>
      <c r="E28" s="8"/>
      <c r="F28" s="8"/>
      <c r="G28" s="8"/>
      <c r="H28" s="8"/>
    </row>
    <row r="29" spans="1:8" s="2" customFormat="1" ht="12.75">
      <c r="A29" s="8"/>
      <c r="B29" s="8"/>
      <c r="C29" s="8"/>
      <c r="D29" s="8"/>
      <c r="E29" s="8"/>
      <c r="F29" s="8"/>
      <c r="G29" s="8"/>
      <c r="H29" s="8"/>
    </row>
    <row r="30" spans="1:8" s="2" customFormat="1" ht="12.75">
      <c r="A30" s="8"/>
      <c r="B30" s="8"/>
      <c r="C30" s="8"/>
      <c r="D30" s="8"/>
      <c r="E30" s="8"/>
      <c r="F30" s="8"/>
      <c r="G30" s="8"/>
      <c r="H30" s="8"/>
    </row>
    <row r="31" spans="1:12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sheetProtection password="8BE0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8"/>
  <sheetViews>
    <sheetView workbookViewId="0" topLeftCell="A1">
      <selection activeCell="G20" sqref="G20"/>
    </sheetView>
  </sheetViews>
  <sheetFormatPr defaultColWidth="9.00390625" defaultRowHeight="12.75"/>
  <cols>
    <col min="1" max="1" width="18.25390625" style="0" customWidth="1"/>
    <col min="2" max="2" width="18.00390625" style="0" customWidth="1"/>
    <col min="3" max="3" width="12.75390625" style="0" customWidth="1"/>
    <col min="4" max="4" width="11.375" style="0" customWidth="1"/>
    <col min="5" max="5" width="7.25390625" style="0" customWidth="1"/>
    <col min="6" max="6" width="20.125" style="0" customWidth="1"/>
    <col min="7" max="7" width="12.75390625" style="0" customWidth="1"/>
    <col min="8" max="16384" width="11.375" style="0" customWidth="1"/>
  </cols>
  <sheetData>
    <row r="1" spans="1:12" ht="12.75">
      <c r="A1" s="8"/>
      <c r="B1" s="8"/>
      <c r="C1" s="8"/>
      <c r="D1" s="8"/>
      <c r="E1" s="8"/>
      <c r="F1" s="8"/>
      <c r="G1" s="8"/>
      <c r="H1" s="8"/>
      <c r="I1" s="2"/>
      <c r="J1" s="2"/>
      <c r="K1" s="2"/>
      <c r="L1" s="2"/>
    </row>
    <row r="2" spans="1:12" ht="12.75">
      <c r="A2" s="8"/>
      <c r="B2" s="8"/>
      <c r="C2" s="8"/>
      <c r="D2" s="8"/>
      <c r="E2" s="8"/>
      <c r="F2" s="8"/>
      <c r="G2" s="8"/>
      <c r="H2" s="8"/>
      <c r="I2" s="2"/>
      <c r="J2" s="2"/>
      <c r="K2" s="2"/>
      <c r="L2" s="2"/>
    </row>
    <row r="3" spans="1:12" ht="12.75">
      <c r="A3" s="8"/>
      <c r="B3" s="8"/>
      <c r="C3" s="8"/>
      <c r="D3" s="8"/>
      <c r="E3" s="8"/>
      <c r="F3" s="8"/>
      <c r="G3" s="8"/>
      <c r="H3" s="8"/>
      <c r="I3" s="2"/>
      <c r="J3" s="2"/>
      <c r="K3" s="2"/>
      <c r="L3" s="2"/>
    </row>
    <row r="4" spans="1:22" ht="12.75">
      <c r="A4" s="8"/>
      <c r="B4" s="8"/>
      <c r="C4" s="8"/>
      <c r="D4" s="8"/>
      <c r="E4" s="8"/>
      <c r="F4" s="8"/>
      <c r="G4" s="8"/>
      <c r="H4" s="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8"/>
      <c r="B5" s="8"/>
      <c r="C5" s="8"/>
      <c r="D5" s="8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">
      <c r="A6" s="4"/>
      <c r="B6" s="5"/>
      <c r="C6" s="5"/>
      <c r="D6" s="5"/>
      <c r="E6" s="5"/>
      <c r="F6" s="5"/>
      <c r="G6" s="5"/>
      <c r="H6" s="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8">
      <c r="A7" s="4" t="s">
        <v>10</v>
      </c>
      <c r="B7" s="5"/>
      <c r="C7" s="5"/>
      <c r="D7" s="5"/>
      <c r="E7" s="5"/>
      <c r="F7" s="5"/>
      <c r="G7" s="5"/>
      <c r="H7" s="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>
      <c r="A8" s="6" t="s">
        <v>17</v>
      </c>
      <c r="B8" s="5"/>
      <c r="C8" s="5"/>
      <c r="D8" s="5"/>
      <c r="E8" s="5"/>
      <c r="F8" s="5"/>
      <c r="G8" s="5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>
      <c r="A9" s="7" t="s">
        <v>18</v>
      </c>
      <c r="B9" s="5"/>
      <c r="C9" s="5"/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2.75">
      <c r="A10" s="8"/>
      <c r="B10" s="8"/>
      <c r="C10" s="8"/>
      <c r="D10" s="8"/>
      <c r="E10" s="8"/>
      <c r="F10" s="8"/>
      <c r="G10" s="8"/>
      <c r="H10" s="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2.75">
      <c r="A11" s="8"/>
      <c r="B11" s="8"/>
      <c r="C11" s="8"/>
      <c r="D11" s="8"/>
      <c r="E11" s="8"/>
      <c r="F11" s="8"/>
      <c r="G11" s="8"/>
      <c r="H11" s="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2.75">
      <c r="A12" s="8"/>
      <c r="B12" s="8"/>
      <c r="C12" s="8"/>
      <c r="D12" s="8"/>
      <c r="E12" s="8"/>
      <c r="F12" s="8"/>
      <c r="G12" s="8"/>
      <c r="H12" s="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>
      <c r="A13" s="9" t="s">
        <v>3</v>
      </c>
      <c r="B13" s="10"/>
      <c r="C13" s="24">
        <v>30</v>
      </c>
      <c r="D13" s="10"/>
      <c r="E13" s="10"/>
      <c r="F13" s="10"/>
      <c r="G13" s="10"/>
      <c r="H13" s="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>
      <c r="A14" s="9" t="s">
        <v>4</v>
      </c>
      <c r="B14" s="10"/>
      <c r="C14" s="24">
        <v>30</v>
      </c>
      <c r="D14" s="10"/>
      <c r="E14" s="9" t="s">
        <v>7</v>
      </c>
      <c r="F14" s="10"/>
      <c r="G14" s="24">
        <v>12.1</v>
      </c>
      <c r="H14" s="8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>
      <c r="A15" s="9" t="s">
        <v>5</v>
      </c>
      <c r="B15" s="10"/>
      <c r="C15" s="24">
        <v>1.5</v>
      </c>
      <c r="D15" s="10"/>
      <c r="E15" s="9" t="s">
        <v>8</v>
      </c>
      <c r="F15" s="10"/>
      <c r="G15" s="24">
        <v>100</v>
      </c>
      <c r="H15" s="8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hidden="1">
      <c r="A16" s="9" t="s">
        <v>1</v>
      </c>
      <c r="B16" s="10"/>
      <c r="C16" s="11">
        <f>IF(C15&lt;=2.5,0.5,IF(C15&lt;=4,1.75,2))*C15</f>
        <v>0.75</v>
      </c>
      <c r="D16" s="10"/>
      <c r="E16" s="10"/>
      <c r="F16" s="10"/>
      <c r="G16" s="10"/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hidden="1">
      <c r="A17" s="9" t="s">
        <v>2</v>
      </c>
      <c r="B17" s="10"/>
      <c r="C17" s="11">
        <f>IF(C15&lt;=2.5,0,IF(C15&lt;=4,0.75,1))*C15</f>
        <v>0</v>
      </c>
      <c r="D17" s="10"/>
      <c r="E17" s="10"/>
      <c r="F17" s="10"/>
      <c r="G17" s="10"/>
      <c r="H17" s="8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hidden="1">
      <c r="A18" s="9" t="s">
        <v>0</v>
      </c>
      <c r="B18" s="10"/>
      <c r="C18" s="1">
        <f>(1/10^2*(2*C15*(C14+C13-2*C15)-(4-3.1416)*(C16^2-C17^2))*0.785)</f>
        <v>1.3385596275</v>
      </c>
      <c r="D18" s="10"/>
      <c r="E18" s="10"/>
      <c r="F18" s="10"/>
      <c r="G18" s="10"/>
      <c r="H18" s="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>
      <c r="A19" s="10"/>
      <c r="B19" s="10"/>
      <c r="C19" s="12"/>
      <c r="D19" s="10"/>
      <c r="E19" s="9"/>
      <c r="F19" s="10"/>
      <c r="G19" s="12"/>
      <c r="H19" s="8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8" s="2" customFormat="1" ht="15.75">
      <c r="A20" s="9" t="s">
        <v>6</v>
      </c>
      <c r="B20" s="8"/>
      <c r="C20" s="25">
        <f>IF(C18&lt;1,ROUND(C18,3),IF(C18&lt;10,ROUND(C18,2),IF(C18&lt;100,ROUND(C18,1),ROUND(C18,0))))</f>
        <v>1.34</v>
      </c>
      <c r="D20" s="10"/>
      <c r="E20" s="9" t="s">
        <v>9</v>
      </c>
      <c r="F20" s="10"/>
      <c r="G20" s="26">
        <f>C20*G14*G15</f>
        <v>1621.4000000000003</v>
      </c>
      <c r="H20" s="8"/>
    </row>
    <row r="21" spans="1:8" s="2" customFormat="1" ht="15.75">
      <c r="A21" s="9"/>
      <c r="B21" s="8"/>
      <c r="C21" s="22"/>
      <c r="D21" s="10"/>
      <c r="E21" s="9"/>
      <c r="F21" s="10"/>
      <c r="G21" s="23"/>
      <c r="H21" s="8"/>
    </row>
    <row r="22" spans="1:8" s="2" customFormat="1" ht="12.75">
      <c r="A22" s="8"/>
      <c r="B22" s="8"/>
      <c r="C22" s="8"/>
      <c r="D22" s="8"/>
      <c r="E22" s="8"/>
      <c r="F22" s="8"/>
      <c r="G22" s="8"/>
      <c r="H22" s="8"/>
    </row>
    <row r="23" spans="1:8" s="2" customFormat="1" ht="12.75">
      <c r="A23" s="19" t="s">
        <v>19</v>
      </c>
      <c r="B23" s="8"/>
      <c r="C23" s="8"/>
      <c r="D23" s="8"/>
      <c r="E23" s="8"/>
      <c r="F23" s="8"/>
      <c r="G23" s="20"/>
      <c r="H23" s="8"/>
    </row>
    <row r="24" spans="1:8" s="2" customFormat="1" ht="12.75">
      <c r="A24" s="8"/>
      <c r="B24" s="8"/>
      <c r="C24" s="8"/>
      <c r="D24" s="8"/>
      <c r="E24" s="8"/>
      <c r="F24" s="8"/>
      <c r="G24" s="8"/>
      <c r="H24" s="8"/>
    </row>
    <row r="25" spans="1:8" s="2" customFormat="1" ht="12.75">
      <c r="A25" s="3"/>
      <c r="B25" s="3"/>
      <c r="C25" s="3"/>
      <c r="D25" s="3"/>
      <c r="E25" s="3"/>
      <c r="F25" s="3"/>
      <c r="G25" s="3"/>
      <c r="H25" s="3"/>
    </row>
    <row r="26" spans="1:8" s="2" customFormat="1" ht="12.75">
      <c r="A26" s="3"/>
      <c r="B26" s="3"/>
      <c r="C26" s="3"/>
      <c r="D26" s="3"/>
      <c r="E26" s="3"/>
      <c r="F26" s="3"/>
      <c r="G26" s="3"/>
      <c r="H26" s="3"/>
    </row>
    <row r="27" spans="1:8" s="2" customFormat="1" ht="12.75">
      <c r="A27" s="3"/>
      <c r="B27" s="3"/>
      <c r="C27" s="3"/>
      <c r="D27" s="3"/>
      <c r="E27" s="3"/>
      <c r="F27" s="3"/>
      <c r="G27" s="3"/>
      <c r="H27" s="3"/>
    </row>
    <row r="28" spans="1:8" s="2" customFormat="1" ht="12.75">
      <c r="A28" s="3"/>
      <c r="B28" s="3"/>
      <c r="C28" s="3"/>
      <c r="D28" s="3"/>
      <c r="E28" s="3"/>
      <c r="F28" s="3"/>
      <c r="G28" s="3"/>
      <c r="H28" s="3"/>
    </row>
    <row r="29" spans="1:8" s="2" customFormat="1" ht="12.75">
      <c r="A29" s="3"/>
      <c r="B29" s="3"/>
      <c r="C29" s="3"/>
      <c r="D29" s="3"/>
      <c r="E29" s="3"/>
      <c r="F29" s="3"/>
      <c r="G29" s="3"/>
      <c r="H29" s="3"/>
    </row>
    <row r="30" spans="1:8" s="2" customFormat="1" ht="12.75">
      <c r="A30" s="3"/>
      <c r="B30" s="3"/>
      <c r="C30" s="3"/>
      <c r="D30" s="3"/>
      <c r="E30" s="3"/>
      <c r="F30" s="3"/>
      <c r="G30" s="3"/>
      <c r="H30" s="3"/>
    </row>
    <row r="31" spans="1:8" s="2" customFormat="1" ht="12.75">
      <c r="A31" s="3"/>
      <c r="B31" s="3"/>
      <c r="C31" s="3"/>
      <c r="D31" s="3"/>
      <c r="E31" s="3"/>
      <c r="F31" s="3"/>
      <c r="G31" s="3"/>
      <c r="H31" s="3"/>
    </row>
    <row r="32" spans="1:8" s="2" customFormat="1" ht="12.75">
      <c r="A32" s="3"/>
      <c r="B32" s="3"/>
      <c r="C32" s="3"/>
      <c r="D32" s="3"/>
      <c r="E32" s="3"/>
      <c r="F32" s="3"/>
      <c r="G32" s="3"/>
      <c r="H32" s="3"/>
    </row>
    <row r="33" spans="1:18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5:18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5:18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5:18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5:18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5:18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5:18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5:18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5:18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5:18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5:18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5:18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5:18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5:18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5:18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5:18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5:18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5:18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5:18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5:18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5:18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5:18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5:18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5:18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5:18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5:18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5:18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5:18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5:18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5:18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5:18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5:18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5:18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5:18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5:18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5:18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5:18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5:18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5:18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5:18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5:18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5:18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5:18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5:18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5:18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5:18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5:18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5:18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5:18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5:18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5:18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5:18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5:18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5:18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5:18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</sheetData>
  <sheetProtection password="8BE0"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DIN 2395</dc:title>
  <dc:subject/>
  <dc:creator/>
  <cp:keywords/>
  <dc:description/>
  <cp:lastModifiedBy> </cp:lastModifiedBy>
  <cp:lastPrinted>2004-12-07T13:39:27Z</cp:lastPrinted>
  <dcterms:created xsi:type="dcterms:W3CDTF">2000-12-21T14:21:58Z</dcterms:created>
  <dcterms:modified xsi:type="dcterms:W3CDTF">2005-01-19T14:59:35Z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1043</vt:i4>
  </property>
</Properties>
</file>